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<sst xmlns="http://schemas.openxmlformats.org/spreadsheetml/2006/main" count="176" uniqueCount="89">
  <si>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</si>
  <si>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</si>
  <si>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</si>
  <si>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</si>
  <si>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</si>
  <si>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</si>
  <si>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</si>
  <si>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</si>
  <si>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</si>
  <si>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</si>
  <si>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</si>
  <si>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</si>
  <si>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</si>
  <si>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</si>
  <si>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</si>
  <si>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</si>
  <si>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</si>
  <si>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</si>
  <si>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</si>
  <si>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</si>
  <si>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</si>
  <si>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</si>
  <si>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</si>
  <si>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</si>
  <si>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</si>
  <si>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</si>
  <si>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</si>
  <si>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</si>
  <si>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</si>
  <si>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</si>
  <si>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</si>
  <si>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</si>
  <si>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</si>
  <si>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</si>
  <si>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</si>
  <si>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</si>
  <si>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</si>
  <si>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</si>
  <si>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</si>
  <si>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</si>
  <si>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</si>
  <si>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</si>
  <si>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</si>
  <si>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</si>
  <si>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</si>
  <si>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</si>
  <si>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</si>
  <si>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</si>
  <si>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</si>
  <si>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</si>
  <si>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</si>
  <si>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</si>
  <si>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</si>
  <si>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</si>
  <si>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</si>
  <si>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</si>
  <si>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</si>
  <si>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</si>
  <si>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</si>
  <si>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</si>
  <si>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</si>
  <si>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</si>
  <si>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</si>
  <si>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</si>
  <si>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</si>
  <si>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</si>
  <si>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</si>
  <si>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</si>
  <si>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</si>
  <si>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</si>
  <si>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</si>
  <si>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</si>
  <si>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</si>
  <si>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</si>
  <si>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</si>
  <si>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</si>
  <si>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</si>
  <si>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</si>
  <si>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</si>
  <si>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</si>
  <si>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</si>
  <si>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</si>
  <si>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t>план на січень-квітень  2015р.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</si>
  <si>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</si>
  <si>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</si>
  <si>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29.04.2015 р. </t>
  </si>
  <si>
    <r>
      <t xml:space="preserve">станом на 29.04.2015р.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</si>
  <si>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29.04.2015р.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</si>
  <si>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29.04.2015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</si>
</sst>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4832012"/>
        <c:axId val="22161517"/>
      </c:lineChart>
      <c:catAx>
        <c:axId val="248320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61517"/>
        <c:crosses val="autoZero"/>
        <c:auto val="0"/>
        <c:lblOffset val="100"/>
        <c:tickLblSkip val="1"/>
        <c:noMultiLvlLbl val="0"/>
      </c:catAx>
      <c:valAx>
        <c:axId val="2216151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320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5235926"/>
        <c:axId val="50252423"/>
      </c:lineChart>
      <c:catAx>
        <c:axId val="652359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52423"/>
        <c:crosses val="autoZero"/>
        <c:auto val="0"/>
        <c:lblOffset val="100"/>
        <c:tickLblSkip val="1"/>
        <c:noMultiLvlLbl val="0"/>
      </c:catAx>
      <c:valAx>
        <c:axId val="5025242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23592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9618624"/>
        <c:axId val="43914433"/>
      </c:lineChart>
      <c:catAx>
        <c:axId val="496186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14433"/>
        <c:crosses val="autoZero"/>
        <c:auto val="0"/>
        <c:lblOffset val="100"/>
        <c:tickLblSkip val="1"/>
        <c:noMultiLvlLbl val="0"/>
      </c:catAx>
      <c:valAx>
        <c:axId val="4391443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6186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59685578"/>
        <c:axId val="299291"/>
      </c:lineChart>
      <c:catAx>
        <c:axId val="596855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291"/>
        <c:crosses val="autoZero"/>
        <c:auto val="0"/>
        <c:lblOffset val="100"/>
        <c:tickLblSkip val="1"/>
        <c:noMultiLvlLbl val="0"/>
      </c:catAx>
      <c:valAx>
        <c:axId val="299291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855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29.04.2015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693620"/>
        <c:axId val="24242581"/>
      </c:bar3DChart>
      <c:catAx>
        <c:axId val="2693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4242581"/>
        <c:crosses val="autoZero"/>
        <c:auto val="1"/>
        <c:lblOffset val="100"/>
        <c:tickLblSkip val="1"/>
        <c:noMultiLvlLbl val="0"/>
      </c:catAx>
      <c:valAx>
        <c:axId val="24242581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3620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6856638"/>
        <c:axId val="17492015"/>
      </c:bar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92015"/>
        <c:crosses val="autoZero"/>
        <c:auto val="1"/>
        <c:lblOffset val="100"/>
        <c:tickLblSkip val="1"/>
        <c:noMultiLvlLbl val="0"/>
      </c:catAx>
      <c:valAx>
        <c:axId val="1749201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56638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3210408"/>
        <c:axId val="7567081"/>
      </c:bar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67081"/>
        <c:crosses val="autoZero"/>
        <c:auto val="1"/>
        <c:lblOffset val="100"/>
        <c:tickLblSkip val="1"/>
        <c:noMultiLvlLbl val="0"/>
      </c:catAx>
      <c:valAx>
        <c:axId val="756708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10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994866"/>
        <c:axId val="8953795"/>
      </c:barChart>
      <c:catAx>
        <c:axId val="99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53795"/>
        <c:crossesAt val="0"/>
        <c:auto val="1"/>
        <c:lblOffset val="100"/>
        <c:tickLblSkip val="1"/>
        <c:noMultiLvlLbl val="0"/>
      </c:catAx>
      <c:valAx>
        <c:axId val="8953795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866"/>
        <c:crossesAt val="1"/>
        <c:crossBetween val="between"/>
        <c:dispUnits/>
        <c:majorUnit val="300"/>
        <c:min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січень-квітень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181 491,8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193 960,8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4 031,6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квітень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42 791,1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12 469,0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0">
        <row r="10">
          <cell r="F10">
            <v>103757.64</v>
          </cell>
        </row>
        <row r="34">
          <cell r="F34">
            <v>13214.19</v>
          </cell>
        </row>
        <row r="39">
          <cell r="F39">
            <v>29946.31</v>
          </cell>
        </row>
        <row r="42">
          <cell r="F42">
            <v>32258.95</v>
          </cell>
        </row>
        <row r="47">
          <cell r="F47">
            <v>2010.66</v>
          </cell>
        </row>
        <row r="79">
          <cell r="F79">
            <v>193960.81</v>
          </cell>
        </row>
        <row r="88">
          <cell r="F88">
            <v>91.72</v>
          </cell>
        </row>
        <row r="89">
          <cell r="F89">
            <v>1865.36</v>
          </cell>
        </row>
        <row r="90">
          <cell r="F90">
            <v>34.14</v>
          </cell>
        </row>
      </sheetData>
      <sheetData sheetId="2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4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0">
        <row r="10">
          <cell r="E10">
            <v>101647.98</v>
          </cell>
        </row>
        <row r="34">
          <cell r="E34">
            <v>12662.75</v>
          </cell>
        </row>
        <row r="39">
          <cell r="E39">
            <v>31332</v>
          </cell>
        </row>
        <row r="42">
          <cell r="E42">
            <v>29040</v>
          </cell>
        </row>
        <row r="47">
          <cell r="E47">
            <v>1994.5</v>
          </cell>
        </row>
        <row r="68">
          <cell r="E68">
            <v>2420</v>
          </cell>
          <cell r="F68">
            <v>2673.74</v>
          </cell>
        </row>
        <row r="79">
          <cell r="E79">
            <v>181491.83</v>
          </cell>
        </row>
        <row r="88">
          <cell r="E88">
            <v>70</v>
          </cell>
        </row>
        <row r="89">
          <cell r="E89">
            <v>1498.98</v>
          </cell>
        </row>
        <row r="90">
          <cell r="E90">
            <v>444.3</v>
          </cell>
        </row>
      </sheetData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workbookViewId="0" topLeftCell="A1">
      <pane xSplit="1" ySplit="3" topLeftCell="J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5" sqref="U35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86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83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AVERAGE(L4:L22)</f>
        <v>2464.3526315789472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2464.4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2464.4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2464.4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2464.4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2464.4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2464.4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2464.4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2464.4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2464.4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2464.4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2464.4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2464.4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2464.4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2464.4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2464.4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2464.4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2464.4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2464.4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42123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6000</v>
      </c>
      <c r="N23" s="4">
        <f t="shared" si="1"/>
        <v>0</v>
      </c>
      <c r="O23" s="2">
        <v>2464.4</v>
      </c>
      <c r="P23" s="46">
        <v>141.3</v>
      </c>
      <c r="Q23" s="52">
        <v>0</v>
      </c>
      <c r="R23" s="53">
        <v>22.9</v>
      </c>
      <c r="S23" s="132">
        <v>0</v>
      </c>
      <c r="T23" s="133"/>
      <c r="U23" s="34">
        <f t="shared" si="2"/>
        <v>164.20000000000002</v>
      </c>
    </row>
    <row r="24" spans="1:21" ht="13.5" thickBot="1">
      <c r="A24" s="12">
        <v>42124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6119.3</v>
      </c>
      <c r="N24" s="4">
        <f t="shared" si="1"/>
        <v>0</v>
      </c>
      <c r="O24" s="2">
        <v>2464.4</v>
      </c>
      <c r="P24" s="46"/>
      <c r="Q24" s="52"/>
      <c r="R24" s="53"/>
      <c r="S24" s="136"/>
      <c r="T24" s="137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25320.050000000003</v>
      </c>
      <c r="C25" s="99">
        <f t="shared" si="3"/>
        <v>3143.6499999999996</v>
      </c>
      <c r="D25" s="99">
        <f t="shared" si="3"/>
        <v>2794.1499999999996</v>
      </c>
      <c r="E25" s="99">
        <f t="shared" si="3"/>
        <v>5899.95</v>
      </c>
      <c r="F25" s="99">
        <f t="shared" si="3"/>
        <v>6920.7</v>
      </c>
      <c r="G25" s="99">
        <f t="shared" si="3"/>
        <v>10.75</v>
      </c>
      <c r="H25" s="99">
        <f t="shared" si="3"/>
        <v>575.65</v>
      </c>
      <c r="I25" s="100">
        <f t="shared" si="3"/>
        <v>727.6</v>
      </c>
      <c r="J25" s="100">
        <f t="shared" si="3"/>
        <v>184.55</v>
      </c>
      <c r="K25" s="42">
        <f t="shared" si="3"/>
        <v>1245.6499999999994</v>
      </c>
      <c r="L25" s="42">
        <f t="shared" si="3"/>
        <v>46822.7</v>
      </c>
      <c r="M25" s="42">
        <f t="shared" si="3"/>
        <v>48429.3</v>
      </c>
      <c r="N25" s="14">
        <f t="shared" si="1"/>
        <v>0.9668258678114281</v>
      </c>
      <c r="O25" s="2"/>
      <c r="P25" s="89">
        <f>SUM(P4:P24)</f>
        <v>455.6</v>
      </c>
      <c r="Q25" s="89">
        <f>SUM(Q4:Q24)</f>
        <v>58.300000000000004</v>
      </c>
      <c r="R25" s="89">
        <f>SUM(R4:R24)</f>
        <v>23.099999999999998</v>
      </c>
      <c r="S25" s="138">
        <f>SUM(S4:S24)</f>
        <v>0</v>
      </c>
      <c r="T25" s="139"/>
      <c r="U25" s="89">
        <f>P25+Q25+S25+R25+T25</f>
        <v>537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42123</v>
      </c>
      <c r="Q30" s="120">
        <v>147094.16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v>138184.43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42123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G34" sqref="G34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87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88</v>
      </c>
      <c r="P28" s="152"/>
    </row>
    <row r="29" spans="1:16" ht="45">
      <c r="A29" s="145"/>
      <c r="B29" s="71" t="s">
        <v>82</v>
      </c>
      <c r="C29" s="27" t="s">
        <v>25</v>
      </c>
      <c r="D29" s="71" t="str">
        <f>B29</f>
        <v>план на січень-квітень  2015р.</v>
      </c>
      <c r="E29" s="27" t="str">
        <f>C29</f>
        <v>факт</v>
      </c>
      <c r="F29" s="70" t="str">
        <f>B29</f>
        <v>план на січень-квітень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січень-квітень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f>'[2]квітень'!$E$89</f>
        <v>1498.98</v>
      </c>
      <c r="C30" s="72">
        <f>'[1]квітень'!$F$89</f>
        <v>1865.36</v>
      </c>
      <c r="D30" s="72">
        <f>'[2]квітень'!$E$88</f>
        <v>70</v>
      </c>
      <c r="E30" s="72">
        <f>'[1]квітень'!$F$88</f>
        <v>91.72</v>
      </c>
      <c r="F30" s="72">
        <f>'[2]квітень'!$E$90</f>
        <v>444.3</v>
      </c>
      <c r="G30" s="72">
        <f>'[1]квітень'!$F$90</f>
        <v>34.14</v>
      </c>
      <c r="H30" s="72"/>
      <c r="I30" s="72"/>
      <c r="J30" s="72"/>
      <c r="K30" s="72"/>
      <c r="L30" s="92">
        <f>H30+F30+D30+J30+B30</f>
        <v>2013.28</v>
      </c>
      <c r="M30" s="73">
        <f>C30+E30+G30</f>
        <v>1991.22</v>
      </c>
      <c r="N30" s="74">
        <f>M30-L30</f>
        <v>-22.059999999999945</v>
      </c>
      <c r="O30" s="153">
        <f>квітень!Q30</f>
        <v>147094.16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квітень!S32</f>
        <v>138184.43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квітень!S34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квітень!S35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f>'[2]квітень'!$E$10</f>
        <v>101647.98</v>
      </c>
      <c r="C47" s="39">
        <f>'[1]квітень'!$F$10</f>
        <v>103757.64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f>'[2]квітень'!$E$39</f>
        <v>31332</v>
      </c>
      <c r="C48" s="17">
        <f>'[1]квітень'!$F$39</f>
        <v>29946.31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f>'[2]квітень'!$E$42</f>
        <v>29040</v>
      </c>
      <c r="C49" s="16">
        <f>'[1]квітень'!$F$42</f>
        <v>32258.95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f>'[2]квітень'!$E$47</f>
        <v>1994.5</v>
      </c>
      <c r="C50" s="6">
        <f>'[1]квітень'!$F$47</f>
        <v>2010.66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f>'[2]квітень'!$E$34</f>
        <v>12662.75</v>
      </c>
      <c r="C51" s="16">
        <f>'[1]квітень'!$F$34</f>
        <v>13214.19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f>'[2]квітень'!$E$68</f>
        <v>2420</v>
      </c>
      <c r="C52" s="16">
        <f>'[2]квітень'!$F$68</f>
        <v>2673.74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800</v>
      </c>
      <c r="C53" s="16">
        <v>833.7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f>B55-B47-B48-B49-B50-B51-B52-B53</f>
        <v>1594.5999999999913</v>
      </c>
      <c r="C54" s="16">
        <f>C55-C47-C48-C49-C50-C51-C52-C53</f>
        <v>9265.619999999999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f>'[2]квітень'!$E$79</f>
        <v>181491.83</v>
      </c>
      <c r="C55" s="11">
        <f>'[1]квітень'!$F$79</f>
        <v>193960.81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2015-04-29T07:15:37Z</dcterms:modified>
  <cp:category/>
  <cp:version/>
  <cp:contentType/>
  <cp:contentStatus/>
</cp:coreProperties>
</file>